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60" activeTab="0"/>
  </bookViews>
  <sheets>
    <sheet name="POZOSTAŁE PROJEKTY 60 z odr" sheetId="1" r:id="rId1"/>
  </sheets>
  <definedNames>
    <definedName name="Excel_BuiltIn__FilterDatabase_1" localSheetId="0">#REF!</definedName>
    <definedName name="Excel_BuiltIn__FilterDatabase_1">#REF!</definedName>
    <definedName name="Excel_BuiltIn_Print_Area_1_1" localSheetId="0">#REF!</definedName>
    <definedName name="Excel_BuiltIn_Print_Area_1_1">#REF!</definedName>
    <definedName name="Excel_BuiltIn_Print_Area_7_1" localSheetId="0">#REF!</definedName>
    <definedName name="Excel_BuiltIn_Print_Area_7_1">#REF!</definedName>
    <definedName name="Excel_BuiltIn_Print_Area_7_1_16" localSheetId="0">#REF!</definedName>
    <definedName name="Excel_BuiltIn_Print_Area_7_1_16">#REF!</definedName>
    <definedName name="Excel_BuiltIn_Print_Titles_1_1" localSheetId="0">#REF!</definedName>
    <definedName name="Excel_BuiltIn_Print_Titles_1_1">#REF!</definedName>
    <definedName name="_xlnm.Print_Area" localSheetId="0">'POZOSTAŁE PROJEKTY 60 z odr'!$A$1:$H$71</definedName>
  </definedNames>
  <calcPr fullCalcOnLoad="1"/>
</workbook>
</file>

<file path=xl/sharedStrings.xml><?xml version="1.0" encoding="utf-8"?>
<sst xmlns="http://schemas.openxmlformats.org/spreadsheetml/2006/main" count="19" uniqueCount="19">
  <si>
    <t>Lp</t>
  </si>
  <si>
    <t>Miesiąc</t>
  </si>
  <si>
    <t>Rok</t>
  </si>
  <si>
    <t>Saldo kapitału na początek miesiąca</t>
  </si>
  <si>
    <t>Rata odsetkowa</t>
  </si>
  <si>
    <t>Saldo kapitału na koniec miesiąca</t>
  </si>
  <si>
    <t>Rata kapitałowo odsetkowa</t>
  </si>
  <si>
    <t xml:space="preserve">Data naliczania odsetek: </t>
  </si>
  <si>
    <t xml:space="preserve">Marża </t>
  </si>
  <si>
    <t>do uzupełnienia</t>
  </si>
  <si>
    <t>PLN -do uzupełnienia</t>
  </si>
  <si>
    <r>
      <t xml:space="preserve">Rata kapitału  </t>
    </r>
    <r>
      <rPr>
        <sz val="12"/>
        <color indexed="10"/>
        <rFont val="Arial"/>
        <family val="2"/>
      </rPr>
      <t>(równe)</t>
    </r>
  </si>
  <si>
    <t>Oprocentowanie razem</t>
  </si>
  <si>
    <r>
      <t xml:space="preserve">WARTOŚĆ KREDYTU </t>
    </r>
    <r>
      <rPr>
        <sz val="12"/>
        <color indexed="10"/>
        <rFont val="Arial"/>
        <family val="2"/>
      </rPr>
      <t>brutto</t>
    </r>
  </si>
  <si>
    <t>WIBOR 3M z 09.07.2018</t>
  </si>
  <si>
    <t xml:space="preserve">Oprocentowanie przeniesione automatycznie z poz. E70 </t>
  </si>
  <si>
    <t xml:space="preserve">HARMONOGRAM SPŁATY </t>
  </si>
  <si>
    <t>zaciągnięcie kredytu inwestycyjnego w kwocie 1 200 208 PLN</t>
  </si>
  <si>
    <t>komórka do uzupełnienia przez Wykonawcę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</si>
</sst>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#,##0.00;[Red]#,##0.00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="60" workbookViewId="0" topLeftCell="A43">
      <selection activeCell="H63" sqref="H63"/>
    </sheetView>
  </sheetViews>
  <sheetFormatPr defaultColWidth="9.00390625" defaultRowHeight="12.75"/>
  <cols>
    <col min="1" max="1" width="5.875" style="1" customWidth="1"/>
    <col min="2" max="2" width="16.375" style="12" customWidth="1"/>
    <col min="3" max="3" width="7.75390625" style="1" customWidth="1"/>
    <col min="4" max="4" width="39.25390625" style="1" customWidth="1"/>
    <col min="5" max="5" width="16.25390625" style="1" customWidth="1"/>
    <col min="6" max="6" width="21.625" style="1" customWidth="1"/>
    <col min="7" max="7" width="24.375" style="1" customWidth="1"/>
    <col min="8" max="8" width="19.375" style="19" customWidth="1"/>
    <col min="9" max="16384" width="9.125" style="1" customWidth="1"/>
  </cols>
  <sheetData>
    <row r="1" spans="1:7" ht="21.75" customHeight="1">
      <c r="A1" s="35" t="s">
        <v>16</v>
      </c>
      <c r="B1" s="36"/>
      <c r="C1" s="36"/>
      <c r="D1" s="36"/>
      <c r="E1" s="36"/>
      <c r="F1" s="36"/>
      <c r="G1" s="36"/>
    </row>
    <row r="2" spans="1:7" ht="21.75" customHeight="1">
      <c r="A2" s="33" t="s">
        <v>17</v>
      </c>
      <c r="B2" s="34"/>
      <c r="C2" s="34"/>
      <c r="D2" s="34"/>
      <c r="E2" s="34"/>
      <c r="F2" s="34"/>
      <c r="G2" s="34"/>
    </row>
    <row r="3" spans="1:7" ht="61.5" customHeight="1">
      <c r="A3" s="26"/>
      <c r="B3" s="27"/>
      <c r="C3" s="26"/>
      <c r="D3" s="27" t="s">
        <v>7</v>
      </c>
      <c r="E3" s="28">
        <v>43344</v>
      </c>
      <c r="F3" s="30" t="s">
        <v>15</v>
      </c>
      <c r="G3" s="29">
        <f>E70</f>
        <v>0.017</v>
      </c>
    </row>
    <row r="4" spans="1:8" s="3" customFormat="1" ht="30">
      <c r="A4" s="2" t="s">
        <v>0</v>
      </c>
      <c r="B4" s="9" t="s">
        <v>1</v>
      </c>
      <c r="C4" s="2" t="s">
        <v>2</v>
      </c>
      <c r="D4" s="2" t="s">
        <v>3</v>
      </c>
      <c r="E4" s="2" t="s">
        <v>11</v>
      </c>
      <c r="F4" s="2" t="s">
        <v>4</v>
      </c>
      <c r="G4" s="2" t="s">
        <v>5</v>
      </c>
      <c r="H4" s="20" t="s">
        <v>6</v>
      </c>
    </row>
    <row r="5" spans="1:8" ht="17.25" customHeight="1">
      <c r="A5" s="4">
        <v>1</v>
      </c>
      <c r="B5" s="10">
        <v>43373</v>
      </c>
      <c r="C5" s="4">
        <v>2018</v>
      </c>
      <c r="D5" s="5">
        <f>E67</f>
        <v>1200208</v>
      </c>
      <c r="E5" s="5">
        <v>0</v>
      </c>
      <c r="F5" s="5">
        <f>D5*(B5-E3)*$G$3/365</f>
        <v>1621.1028602739725</v>
      </c>
      <c r="G5" s="5">
        <f>D5-E5</f>
        <v>1200208</v>
      </c>
      <c r="H5" s="21">
        <f>E5+F5</f>
        <v>1621.1028602739725</v>
      </c>
    </row>
    <row r="6" spans="1:8" ht="17.25" customHeight="1">
      <c r="A6" s="4">
        <f>A5+1</f>
        <v>2</v>
      </c>
      <c r="B6" s="10">
        <v>43404</v>
      </c>
      <c r="C6" s="4">
        <f>IF(B5=12,C5+1,C5)</f>
        <v>2018</v>
      </c>
      <c r="D6" s="5">
        <f aca="true" t="shared" si="0" ref="D6:D64">G5</f>
        <v>1200208</v>
      </c>
      <c r="E6" s="5">
        <v>0</v>
      </c>
      <c r="F6" s="5">
        <f>D6*(B6-B5)*$G$3/365</f>
        <v>1732.9030575342467</v>
      </c>
      <c r="G6" s="5">
        <f>D6-E6</f>
        <v>1200208</v>
      </c>
      <c r="H6" s="21">
        <f aca="true" t="shared" si="1" ref="H6:H64">E6+F6</f>
        <v>1732.9030575342467</v>
      </c>
    </row>
    <row r="7" spans="1:8" ht="17.25" customHeight="1">
      <c r="A7" s="4">
        <f aca="true" t="shared" si="2" ref="A7:A13">A6+1</f>
        <v>3</v>
      </c>
      <c r="B7" s="10">
        <v>43434</v>
      </c>
      <c r="C7" s="4">
        <f aca="true" t="shared" si="3" ref="C7:C12">IF(B6=12,C6+1,C6)</f>
        <v>2018</v>
      </c>
      <c r="D7" s="5">
        <f t="shared" si="0"/>
        <v>1200208</v>
      </c>
      <c r="E7" s="5">
        <v>0</v>
      </c>
      <c r="F7" s="5">
        <f>D7*(B7-B6)*$G$3/365</f>
        <v>1677.0029589041098</v>
      </c>
      <c r="G7" s="5">
        <f aca="true" t="shared" si="4" ref="G7:G64">D7-E7</f>
        <v>1200208</v>
      </c>
      <c r="H7" s="21">
        <f t="shared" si="1"/>
        <v>1677.0029589041098</v>
      </c>
    </row>
    <row r="8" spans="1:8" ht="17.25" customHeight="1">
      <c r="A8" s="4">
        <f t="shared" si="2"/>
        <v>4</v>
      </c>
      <c r="B8" s="10">
        <v>43465</v>
      </c>
      <c r="C8" s="4">
        <f t="shared" si="3"/>
        <v>2018</v>
      </c>
      <c r="D8" s="5">
        <f t="shared" si="0"/>
        <v>1200208</v>
      </c>
      <c r="E8" s="5">
        <v>0</v>
      </c>
      <c r="F8" s="5">
        <f aca="true" t="shared" si="5" ref="F8:F60">D8*(B8-B7)*$G$3/365</f>
        <v>1732.9030575342467</v>
      </c>
      <c r="G8" s="5">
        <f t="shared" si="4"/>
        <v>1200208</v>
      </c>
      <c r="H8" s="21">
        <f t="shared" si="1"/>
        <v>1732.9030575342467</v>
      </c>
    </row>
    <row r="9" spans="1:8" ht="17.25" customHeight="1">
      <c r="A9" s="4">
        <f t="shared" si="2"/>
        <v>5</v>
      </c>
      <c r="B9" s="10">
        <v>43496</v>
      </c>
      <c r="C9" s="4">
        <f t="shared" si="3"/>
        <v>2018</v>
      </c>
      <c r="D9" s="5">
        <f t="shared" si="0"/>
        <v>1200208</v>
      </c>
      <c r="E9" s="5">
        <v>0</v>
      </c>
      <c r="F9" s="5">
        <f t="shared" si="5"/>
        <v>1732.9030575342467</v>
      </c>
      <c r="G9" s="5">
        <f t="shared" si="4"/>
        <v>1200208</v>
      </c>
      <c r="H9" s="21">
        <f t="shared" si="1"/>
        <v>1732.9030575342467</v>
      </c>
    </row>
    <row r="10" spans="1:8" ht="17.25" customHeight="1">
      <c r="A10" s="4">
        <f>A9+1</f>
        <v>6</v>
      </c>
      <c r="B10" s="10">
        <v>43524</v>
      </c>
      <c r="C10" s="4">
        <f>IF(B9=12,C9+1,C9)</f>
        <v>2018</v>
      </c>
      <c r="D10" s="5">
        <f t="shared" si="0"/>
        <v>1200208</v>
      </c>
      <c r="E10" s="5">
        <v>0</v>
      </c>
      <c r="F10" s="5">
        <f t="shared" si="5"/>
        <v>1565.2027616438356</v>
      </c>
      <c r="G10" s="5">
        <f t="shared" si="4"/>
        <v>1200208</v>
      </c>
      <c r="H10" s="21">
        <f t="shared" si="1"/>
        <v>1565.2027616438356</v>
      </c>
    </row>
    <row r="11" spans="1:8" ht="17.25" customHeight="1">
      <c r="A11" s="4">
        <f t="shared" si="2"/>
        <v>7</v>
      </c>
      <c r="B11" s="10">
        <v>43555</v>
      </c>
      <c r="C11" s="4">
        <f t="shared" si="3"/>
        <v>2018</v>
      </c>
      <c r="D11" s="5">
        <f t="shared" si="0"/>
        <v>1200208</v>
      </c>
      <c r="E11" s="5">
        <v>0</v>
      </c>
      <c r="F11" s="5">
        <f t="shared" si="5"/>
        <v>1732.9030575342467</v>
      </c>
      <c r="G11" s="5">
        <f t="shared" si="4"/>
        <v>1200208</v>
      </c>
      <c r="H11" s="21">
        <f t="shared" si="1"/>
        <v>1732.9030575342467</v>
      </c>
    </row>
    <row r="12" spans="1:8" ht="17.25" customHeight="1">
      <c r="A12" s="4">
        <f t="shared" si="2"/>
        <v>8</v>
      </c>
      <c r="B12" s="10">
        <v>43585</v>
      </c>
      <c r="C12" s="4">
        <f t="shared" si="3"/>
        <v>2018</v>
      </c>
      <c r="D12" s="5">
        <f t="shared" si="0"/>
        <v>1200208</v>
      </c>
      <c r="E12" s="5">
        <f aca="true" t="shared" si="6" ref="E12:E63">E11</f>
        <v>0</v>
      </c>
      <c r="F12" s="5">
        <f t="shared" si="5"/>
        <v>1677.0029589041098</v>
      </c>
      <c r="G12" s="5">
        <f t="shared" si="4"/>
        <v>1200208</v>
      </c>
      <c r="H12" s="21">
        <f t="shared" si="1"/>
        <v>1677.0029589041098</v>
      </c>
    </row>
    <row r="13" spans="1:8" ht="17.25" customHeight="1">
      <c r="A13" s="4">
        <f t="shared" si="2"/>
        <v>9</v>
      </c>
      <c r="B13" s="10">
        <v>43616</v>
      </c>
      <c r="C13" s="4">
        <v>2019</v>
      </c>
      <c r="D13" s="5">
        <f t="shared" si="0"/>
        <v>1200208</v>
      </c>
      <c r="E13" s="5">
        <f t="shared" si="6"/>
        <v>0</v>
      </c>
      <c r="F13" s="5">
        <f t="shared" si="5"/>
        <v>1732.9030575342467</v>
      </c>
      <c r="G13" s="5">
        <f t="shared" si="4"/>
        <v>1200208</v>
      </c>
      <c r="H13" s="21">
        <f t="shared" si="1"/>
        <v>1732.9030575342467</v>
      </c>
    </row>
    <row r="14" spans="1:8" ht="17.25" customHeight="1">
      <c r="A14" s="4">
        <f>A13+1</f>
        <v>10</v>
      </c>
      <c r="B14" s="10">
        <v>43646</v>
      </c>
      <c r="C14" s="4">
        <f>IF(B13=12,C13+1,C13)</f>
        <v>2019</v>
      </c>
      <c r="D14" s="5">
        <f t="shared" si="0"/>
        <v>1200208</v>
      </c>
      <c r="E14" s="5">
        <f t="shared" si="6"/>
        <v>0</v>
      </c>
      <c r="F14" s="5">
        <f t="shared" si="5"/>
        <v>1677.0029589041098</v>
      </c>
      <c r="G14" s="5">
        <f t="shared" si="4"/>
        <v>1200208</v>
      </c>
      <c r="H14" s="21">
        <f t="shared" si="1"/>
        <v>1677.0029589041098</v>
      </c>
    </row>
    <row r="15" spans="1:8" ht="17.25" customHeight="1">
      <c r="A15" s="4">
        <f aca="true" t="shared" si="7" ref="A15:A64">A14+1</f>
        <v>11</v>
      </c>
      <c r="B15" s="10">
        <v>43677</v>
      </c>
      <c r="C15" s="4">
        <f aca="true" t="shared" si="8" ref="C15:C51">IF(B14=12,C14+1,C14)</f>
        <v>2019</v>
      </c>
      <c r="D15" s="5">
        <f t="shared" si="0"/>
        <v>1200208</v>
      </c>
      <c r="E15" s="5">
        <f t="shared" si="6"/>
        <v>0</v>
      </c>
      <c r="F15" s="5">
        <f t="shared" si="5"/>
        <v>1732.9030575342467</v>
      </c>
      <c r="G15" s="5">
        <f t="shared" si="4"/>
        <v>1200208</v>
      </c>
      <c r="H15" s="21">
        <f t="shared" si="1"/>
        <v>1732.9030575342467</v>
      </c>
    </row>
    <row r="16" spans="1:8" ht="17.25" customHeight="1">
      <c r="A16" s="4">
        <f t="shared" si="7"/>
        <v>12</v>
      </c>
      <c r="B16" s="10">
        <v>43708</v>
      </c>
      <c r="C16" s="4">
        <v>2019</v>
      </c>
      <c r="D16" s="5">
        <f t="shared" si="0"/>
        <v>1200208</v>
      </c>
      <c r="E16" s="5">
        <f t="shared" si="6"/>
        <v>0</v>
      </c>
      <c r="F16" s="5">
        <f t="shared" si="5"/>
        <v>1732.9030575342467</v>
      </c>
      <c r="G16" s="5">
        <f t="shared" si="4"/>
        <v>1200208</v>
      </c>
      <c r="H16" s="21">
        <f t="shared" si="1"/>
        <v>1732.9030575342467</v>
      </c>
    </row>
    <row r="17" spans="1:8" ht="17.25" customHeight="1">
      <c r="A17" s="4">
        <f>A16+1</f>
        <v>13</v>
      </c>
      <c r="B17" s="10">
        <v>43738</v>
      </c>
      <c r="C17" s="4">
        <f>IF(B16=12,C16+1,C16)</f>
        <v>2019</v>
      </c>
      <c r="D17" s="5">
        <f>G16</f>
        <v>1200208</v>
      </c>
      <c r="E17" s="5">
        <v>25004.33</v>
      </c>
      <c r="F17" s="5">
        <f t="shared" si="5"/>
        <v>1677.0029589041098</v>
      </c>
      <c r="G17" s="5">
        <f t="shared" si="4"/>
        <v>1175203.67</v>
      </c>
      <c r="H17" s="21">
        <f t="shared" si="1"/>
        <v>26681.332958904113</v>
      </c>
    </row>
    <row r="18" spans="1:8" ht="17.25" customHeight="1">
      <c r="A18" s="4">
        <f t="shared" si="7"/>
        <v>14</v>
      </c>
      <c r="B18" s="10">
        <v>43769</v>
      </c>
      <c r="C18" s="4">
        <f t="shared" si="8"/>
        <v>2019</v>
      </c>
      <c r="D18" s="5">
        <f t="shared" si="0"/>
        <v>1175203.67</v>
      </c>
      <c r="E18" s="5">
        <f t="shared" si="6"/>
        <v>25004.33</v>
      </c>
      <c r="F18" s="5">
        <f t="shared" si="5"/>
        <v>1696.8009153150686</v>
      </c>
      <c r="G18" s="5">
        <f t="shared" si="4"/>
        <v>1150199.3399999999</v>
      </c>
      <c r="H18" s="21">
        <f t="shared" si="1"/>
        <v>26701.13091531507</v>
      </c>
    </row>
    <row r="19" spans="1:8" ht="17.25" customHeight="1">
      <c r="A19" s="4">
        <f t="shared" si="7"/>
        <v>15</v>
      </c>
      <c r="B19" s="10">
        <v>43799</v>
      </c>
      <c r="C19" s="4">
        <f t="shared" si="8"/>
        <v>2019</v>
      </c>
      <c r="D19" s="5">
        <f t="shared" si="0"/>
        <v>1150199.3399999999</v>
      </c>
      <c r="E19" s="5">
        <f t="shared" si="6"/>
        <v>25004.33</v>
      </c>
      <c r="F19" s="5">
        <f t="shared" si="5"/>
        <v>1607.1278449315068</v>
      </c>
      <c r="G19" s="5">
        <f t="shared" si="4"/>
        <v>1125195.0099999998</v>
      </c>
      <c r="H19" s="21">
        <f t="shared" si="1"/>
        <v>26611.45784493151</v>
      </c>
    </row>
    <row r="20" spans="1:8" ht="17.25" customHeight="1">
      <c r="A20" s="4">
        <f t="shared" si="7"/>
        <v>16</v>
      </c>
      <c r="B20" s="10">
        <v>43830</v>
      </c>
      <c r="C20" s="4">
        <f t="shared" si="8"/>
        <v>2019</v>
      </c>
      <c r="D20" s="5">
        <f t="shared" si="0"/>
        <v>1125195.0099999998</v>
      </c>
      <c r="E20" s="5">
        <f t="shared" si="6"/>
        <v>25004.33</v>
      </c>
      <c r="F20" s="5">
        <f t="shared" si="5"/>
        <v>1624.5966308767122</v>
      </c>
      <c r="G20" s="5">
        <f t="shared" si="4"/>
        <v>1100190.6799999997</v>
      </c>
      <c r="H20" s="21">
        <f t="shared" si="1"/>
        <v>26628.926630876715</v>
      </c>
    </row>
    <row r="21" spans="1:8" ht="17.25" customHeight="1">
      <c r="A21" s="4">
        <f t="shared" si="7"/>
        <v>17</v>
      </c>
      <c r="B21" s="10">
        <v>43861</v>
      </c>
      <c r="C21" s="4">
        <f t="shared" si="8"/>
        <v>2019</v>
      </c>
      <c r="D21" s="5">
        <f t="shared" si="0"/>
        <v>1100190.6799999997</v>
      </c>
      <c r="E21" s="5">
        <f t="shared" si="6"/>
        <v>25004.33</v>
      </c>
      <c r="F21" s="5">
        <f t="shared" si="5"/>
        <v>1588.4944886575338</v>
      </c>
      <c r="G21" s="5">
        <f t="shared" si="4"/>
        <v>1075186.3499999996</v>
      </c>
      <c r="H21" s="21">
        <f t="shared" si="1"/>
        <v>26592.824488657534</v>
      </c>
    </row>
    <row r="22" spans="1:8" ht="17.25" customHeight="1">
      <c r="A22" s="4">
        <f t="shared" si="7"/>
        <v>18</v>
      </c>
      <c r="B22" s="10">
        <v>43890</v>
      </c>
      <c r="C22" s="4">
        <f t="shared" si="8"/>
        <v>2019</v>
      </c>
      <c r="D22" s="5">
        <f t="shared" si="0"/>
        <v>1075186.3499999996</v>
      </c>
      <c r="E22" s="5">
        <f t="shared" si="6"/>
        <v>25004.33</v>
      </c>
      <c r="F22" s="5">
        <f t="shared" si="5"/>
        <v>1452.238001506849</v>
      </c>
      <c r="G22" s="5">
        <f t="shared" si="4"/>
        <v>1050182.0199999996</v>
      </c>
      <c r="H22" s="21">
        <f t="shared" si="1"/>
        <v>26456.56800150685</v>
      </c>
    </row>
    <row r="23" spans="1:8" ht="17.25" customHeight="1">
      <c r="A23" s="4">
        <f t="shared" si="7"/>
        <v>19</v>
      </c>
      <c r="B23" s="10">
        <v>43921</v>
      </c>
      <c r="C23" s="4">
        <f t="shared" si="8"/>
        <v>2019</v>
      </c>
      <c r="D23" s="5">
        <f t="shared" si="0"/>
        <v>1050182.0199999996</v>
      </c>
      <c r="E23" s="5">
        <f t="shared" si="6"/>
        <v>25004.33</v>
      </c>
      <c r="F23" s="5">
        <f t="shared" si="5"/>
        <v>1516.2902042191774</v>
      </c>
      <c r="G23" s="5">
        <f t="shared" si="4"/>
        <v>1025177.6899999996</v>
      </c>
      <c r="H23" s="21">
        <f t="shared" si="1"/>
        <v>26520.62020421918</v>
      </c>
    </row>
    <row r="24" spans="1:8" ht="17.25" customHeight="1">
      <c r="A24" s="4">
        <f t="shared" si="7"/>
        <v>20</v>
      </c>
      <c r="B24" s="10">
        <v>43951</v>
      </c>
      <c r="C24" s="4">
        <f t="shared" si="8"/>
        <v>2019</v>
      </c>
      <c r="D24" s="5">
        <f t="shared" si="0"/>
        <v>1025177.6899999996</v>
      </c>
      <c r="E24" s="5">
        <f t="shared" si="6"/>
        <v>25004.33</v>
      </c>
      <c r="F24" s="5">
        <f t="shared" si="5"/>
        <v>1432.4400599999997</v>
      </c>
      <c r="G24" s="5">
        <f t="shared" si="4"/>
        <v>1000173.3599999996</v>
      </c>
      <c r="H24" s="21">
        <f t="shared" si="1"/>
        <v>26436.770060000003</v>
      </c>
    </row>
    <row r="25" spans="1:8" ht="17.25" customHeight="1">
      <c r="A25" s="4">
        <f t="shared" si="7"/>
        <v>21</v>
      </c>
      <c r="B25" s="10">
        <v>43982</v>
      </c>
      <c r="C25" s="4">
        <v>2020</v>
      </c>
      <c r="D25" s="5">
        <f t="shared" si="0"/>
        <v>1000173.3599999996</v>
      </c>
      <c r="E25" s="5">
        <f t="shared" si="6"/>
        <v>25004.33</v>
      </c>
      <c r="F25" s="5">
        <f>D25*(B25-B24)*$G$3/366</f>
        <v>1440.1403298360653</v>
      </c>
      <c r="G25" s="5">
        <f t="shared" si="4"/>
        <v>975169.0299999997</v>
      </c>
      <c r="H25" s="21">
        <f t="shared" si="1"/>
        <v>26444.470329836066</v>
      </c>
    </row>
    <row r="26" spans="1:8" ht="17.25" customHeight="1">
      <c r="A26" s="4">
        <f t="shared" si="7"/>
        <v>22</v>
      </c>
      <c r="B26" s="10">
        <v>44012</v>
      </c>
      <c r="C26" s="4">
        <f t="shared" si="8"/>
        <v>2020</v>
      </c>
      <c r="D26" s="5">
        <f t="shared" si="0"/>
        <v>975169.0299999997</v>
      </c>
      <c r="E26" s="5">
        <f t="shared" si="6"/>
        <v>25004.33</v>
      </c>
      <c r="F26" s="5">
        <f aca="true" t="shared" si="9" ref="F26:F36">D26*(B26-B25)*$G$3/366</f>
        <v>1358.842090983606</v>
      </c>
      <c r="G26" s="5">
        <f t="shared" si="4"/>
        <v>950164.6999999997</v>
      </c>
      <c r="H26" s="21">
        <f t="shared" si="1"/>
        <v>26363.172090983608</v>
      </c>
    </row>
    <row r="27" spans="1:8" ht="17.25" customHeight="1">
      <c r="A27" s="4">
        <f t="shared" si="7"/>
        <v>23</v>
      </c>
      <c r="B27" s="10">
        <v>44043</v>
      </c>
      <c r="C27" s="4">
        <f t="shared" si="8"/>
        <v>2020</v>
      </c>
      <c r="D27" s="5">
        <f t="shared" si="0"/>
        <v>950164.6999999997</v>
      </c>
      <c r="E27" s="5">
        <f t="shared" si="6"/>
        <v>25004.33</v>
      </c>
      <c r="F27" s="5">
        <f t="shared" si="9"/>
        <v>1368.1333248633878</v>
      </c>
      <c r="G27" s="5">
        <f t="shared" si="4"/>
        <v>925160.3699999998</v>
      </c>
      <c r="H27" s="21">
        <f t="shared" si="1"/>
        <v>26372.46332486339</v>
      </c>
    </row>
    <row r="28" spans="1:8" ht="17.25" customHeight="1">
      <c r="A28" s="4">
        <f t="shared" si="7"/>
        <v>24</v>
      </c>
      <c r="B28" s="10">
        <v>44074</v>
      </c>
      <c r="C28" s="4">
        <v>2020</v>
      </c>
      <c r="D28" s="5">
        <f t="shared" si="0"/>
        <v>925160.3699999998</v>
      </c>
      <c r="E28" s="5">
        <f t="shared" si="6"/>
        <v>25004.33</v>
      </c>
      <c r="F28" s="5">
        <f t="shared" si="9"/>
        <v>1332.1298223770489</v>
      </c>
      <c r="G28" s="5">
        <f t="shared" si="4"/>
        <v>900156.0399999998</v>
      </c>
      <c r="H28" s="21">
        <f t="shared" si="1"/>
        <v>26336.45982237705</v>
      </c>
    </row>
    <row r="29" spans="1:8" ht="17.25" customHeight="1">
      <c r="A29" s="4">
        <f t="shared" si="7"/>
        <v>25</v>
      </c>
      <c r="B29" s="10">
        <v>44104</v>
      </c>
      <c r="C29" s="4">
        <f t="shared" si="8"/>
        <v>2020</v>
      </c>
      <c r="D29" s="5">
        <f t="shared" si="0"/>
        <v>900156.0399999998</v>
      </c>
      <c r="E29" s="5">
        <f t="shared" si="6"/>
        <v>25004.33</v>
      </c>
      <c r="F29" s="5">
        <f t="shared" si="9"/>
        <v>1254.3157934426229</v>
      </c>
      <c r="G29" s="5">
        <f t="shared" si="4"/>
        <v>875151.7099999998</v>
      </c>
      <c r="H29" s="21">
        <f t="shared" si="1"/>
        <v>26258.645793442625</v>
      </c>
    </row>
    <row r="30" spans="1:8" ht="17.25" customHeight="1">
      <c r="A30" s="4">
        <f t="shared" si="7"/>
        <v>26</v>
      </c>
      <c r="B30" s="10">
        <v>44135</v>
      </c>
      <c r="C30" s="4">
        <f t="shared" si="8"/>
        <v>2020</v>
      </c>
      <c r="D30" s="5">
        <f t="shared" si="0"/>
        <v>875151.7099999998</v>
      </c>
      <c r="E30" s="5">
        <f t="shared" si="6"/>
        <v>25004.33</v>
      </c>
      <c r="F30" s="5">
        <f t="shared" si="9"/>
        <v>1260.1228174043715</v>
      </c>
      <c r="G30" s="5">
        <f t="shared" si="4"/>
        <v>850147.3799999999</v>
      </c>
      <c r="H30" s="21">
        <f t="shared" si="1"/>
        <v>26264.452817404373</v>
      </c>
    </row>
    <row r="31" spans="1:8" ht="17.25" customHeight="1">
      <c r="A31" s="4">
        <f t="shared" si="7"/>
        <v>27</v>
      </c>
      <c r="B31" s="10">
        <v>44165</v>
      </c>
      <c r="C31" s="4">
        <f t="shared" si="8"/>
        <v>2020</v>
      </c>
      <c r="D31" s="5">
        <f t="shared" si="0"/>
        <v>850147.3799999999</v>
      </c>
      <c r="E31" s="5">
        <f t="shared" si="6"/>
        <v>25004.33</v>
      </c>
      <c r="F31" s="5">
        <f t="shared" si="9"/>
        <v>1184.6315950819671</v>
      </c>
      <c r="G31" s="5">
        <f t="shared" si="4"/>
        <v>825143.0499999999</v>
      </c>
      <c r="H31" s="21">
        <f t="shared" si="1"/>
        <v>26188.961595081968</v>
      </c>
    </row>
    <row r="32" spans="1:8" ht="17.25" customHeight="1">
      <c r="A32" s="4">
        <f t="shared" si="7"/>
        <v>28</v>
      </c>
      <c r="B32" s="10">
        <v>44196</v>
      </c>
      <c r="C32" s="4">
        <f t="shared" si="8"/>
        <v>2020</v>
      </c>
      <c r="D32" s="5">
        <f t="shared" si="0"/>
        <v>825143.0499999999</v>
      </c>
      <c r="E32" s="5">
        <f t="shared" si="6"/>
        <v>25004.33</v>
      </c>
      <c r="F32" s="5">
        <f t="shared" si="9"/>
        <v>1188.115812431694</v>
      </c>
      <c r="G32" s="5">
        <f t="shared" si="4"/>
        <v>800138.72</v>
      </c>
      <c r="H32" s="21">
        <f t="shared" si="1"/>
        <v>26192.445812431695</v>
      </c>
    </row>
    <row r="33" spans="1:8" ht="17.25" customHeight="1">
      <c r="A33" s="4">
        <f t="shared" si="7"/>
        <v>29</v>
      </c>
      <c r="B33" s="10">
        <v>44227</v>
      </c>
      <c r="C33" s="4">
        <f t="shared" si="8"/>
        <v>2020</v>
      </c>
      <c r="D33" s="5">
        <f t="shared" si="0"/>
        <v>800138.72</v>
      </c>
      <c r="E33" s="5">
        <f t="shared" si="6"/>
        <v>25004.33</v>
      </c>
      <c r="F33" s="5">
        <f t="shared" si="9"/>
        <v>1152.1123099453553</v>
      </c>
      <c r="G33" s="5">
        <f t="shared" si="4"/>
        <v>775134.39</v>
      </c>
      <c r="H33" s="21">
        <f t="shared" si="1"/>
        <v>26156.442309945356</v>
      </c>
    </row>
    <row r="34" spans="1:8" ht="17.25" customHeight="1">
      <c r="A34" s="4">
        <f t="shared" si="7"/>
        <v>30</v>
      </c>
      <c r="B34" s="10">
        <v>44255</v>
      </c>
      <c r="C34" s="4">
        <f t="shared" si="8"/>
        <v>2020</v>
      </c>
      <c r="D34" s="5">
        <f t="shared" si="0"/>
        <v>775134.39</v>
      </c>
      <c r="E34" s="5">
        <f t="shared" si="6"/>
        <v>25004.33</v>
      </c>
      <c r="F34" s="5">
        <f t="shared" si="9"/>
        <v>1008.0982777049182</v>
      </c>
      <c r="G34" s="5">
        <f t="shared" si="4"/>
        <v>750130.06</v>
      </c>
      <c r="H34" s="21">
        <f t="shared" si="1"/>
        <v>26012.42827770492</v>
      </c>
    </row>
    <row r="35" spans="1:8" ht="17.25" customHeight="1">
      <c r="A35" s="4">
        <f t="shared" si="7"/>
        <v>31</v>
      </c>
      <c r="B35" s="10">
        <v>44286</v>
      </c>
      <c r="C35" s="4">
        <f t="shared" si="8"/>
        <v>2020</v>
      </c>
      <c r="D35" s="5">
        <f t="shared" si="0"/>
        <v>750130.06</v>
      </c>
      <c r="E35" s="5">
        <f t="shared" si="6"/>
        <v>25004.33</v>
      </c>
      <c r="F35" s="5">
        <f t="shared" si="9"/>
        <v>1080.105304972678</v>
      </c>
      <c r="G35" s="5">
        <f t="shared" si="4"/>
        <v>725125.7300000001</v>
      </c>
      <c r="H35" s="21">
        <f t="shared" si="1"/>
        <v>26084.435304972678</v>
      </c>
    </row>
    <row r="36" spans="1:8" ht="17.25" customHeight="1">
      <c r="A36" s="4">
        <f t="shared" si="7"/>
        <v>32</v>
      </c>
      <c r="B36" s="10">
        <v>44316</v>
      </c>
      <c r="C36" s="4">
        <f t="shared" si="8"/>
        <v>2020</v>
      </c>
      <c r="D36" s="5">
        <f t="shared" si="0"/>
        <v>725125.7300000001</v>
      </c>
      <c r="E36" s="5">
        <f t="shared" si="6"/>
        <v>25004.33</v>
      </c>
      <c r="F36" s="5">
        <f t="shared" si="9"/>
        <v>1010.421099180328</v>
      </c>
      <c r="G36" s="5">
        <f t="shared" si="4"/>
        <v>700121.4000000001</v>
      </c>
      <c r="H36" s="21">
        <f t="shared" si="1"/>
        <v>26014.75109918033</v>
      </c>
    </row>
    <row r="37" spans="1:8" ht="17.25" customHeight="1">
      <c r="A37" s="4">
        <f t="shared" si="7"/>
        <v>33</v>
      </c>
      <c r="B37" s="10">
        <v>44347</v>
      </c>
      <c r="C37" s="4">
        <v>2021</v>
      </c>
      <c r="D37" s="5">
        <f t="shared" si="0"/>
        <v>700121.4000000001</v>
      </c>
      <c r="E37" s="5">
        <f t="shared" si="6"/>
        <v>25004.33</v>
      </c>
      <c r="F37" s="5">
        <f>D37*(B37-B36)*$G$3/365</f>
        <v>1010.8602131506852</v>
      </c>
      <c r="G37" s="5">
        <f t="shared" si="4"/>
        <v>675117.0700000002</v>
      </c>
      <c r="H37" s="21">
        <f t="shared" si="1"/>
        <v>26015.190213150687</v>
      </c>
    </row>
    <row r="38" spans="1:8" ht="17.25" customHeight="1">
      <c r="A38" s="4">
        <f t="shared" si="7"/>
        <v>34</v>
      </c>
      <c r="B38" s="10">
        <v>44377</v>
      </c>
      <c r="C38" s="4">
        <f t="shared" si="8"/>
        <v>2021</v>
      </c>
      <c r="D38" s="5">
        <f t="shared" si="0"/>
        <v>675117.0700000002</v>
      </c>
      <c r="E38" s="5">
        <f t="shared" si="6"/>
        <v>25004.33</v>
      </c>
      <c r="F38" s="5">
        <f aca="true" t="shared" si="10" ref="F38:F48">D38*(B38-B37)*$G$3/365</f>
        <v>943.3142621917812</v>
      </c>
      <c r="G38" s="5">
        <f t="shared" si="4"/>
        <v>650112.7400000002</v>
      </c>
      <c r="H38" s="21">
        <f t="shared" si="1"/>
        <v>25947.64426219178</v>
      </c>
    </row>
    <row r="39" spans="1:8" ht="17.25" customHeight="1">
      <c r="A39" s="4">
        <f t="shared" si="7"/>
        <v>35</v>
      </c>
      <c r="B39" s="10">
        <v>44408</v>
      </c>
      <c r="C39" s="4">
        <f t="shared" si="8"/>
        <v>2021</v>
      </c>
      <c r="D39" s="5">
        <f t="shared" si="0"/>
        <v>650112.7400000002</v>
      </c>
      <c r="E39" s="5">
        <f t="shared" si="6"/>
        <v>25004.33</v>
      </c>
      <c r="F39" s="5">
        <f t="shared" si="10"/>
        <v>938.6559287123291</v>
      </c>
      <c r="G39" s="5">
        <f t="shared" si="4"/>
        <v>625108.4100000003</v>
      </c>
      <c r="H39" s="21">
        <f t="shared" si="1"/>
        <v>25942.985928712333</v>
      </c>
    </row>
    <row r="40" spans="1:8" ht="17.25" customHeight="1">
      <c r="A40" s="4">
        <f t="shared" si="7"/>
        <v>36</v>
      </c>
      <c r="B40" s="10">
        <v>44439</v>
      </c>
      <c r="C40" s="4">
        <v>2021</v>
      </c>
      <c r="D40" s="5">
        <f t="shared" si="0"/>
        <v>625108.4100000003</v>
      </c>
      <c r="E40" s="5">
        <f t="shared" si="6"/>
        <v>25004.33</v>
      </c>
      <c r="F40" s="5">
        <f t="shared" si="10"/>
        <v>902.5537864931512</v>
      </c>
      <c r="G40" s="5">
        <f t="shared" si="4"/>
        <v>600104.0800000003</v>
      </c>
      <c r="H40" s="21">
        <f t="shared" si="1"/>
        <v>25906.883786493152</v>
      </c>
    </row>
    <row r="41" spans="1:8" ht="17.25" customHeight="1">
      <c r="A41" s="4">
        <f t="shared" si="7"/>
        <v>37</v>
      </c>
      <c r="B41" s="10">
        <v>44469</v>
      </c>
      <c r="C41" s="4">
        <f t="shared" si="8"/>
        <v>2021</v>
      </c>
      <c r="D41" s="5">
        <f t="shared" si="0"/>
        <v>600104.0800000003</v>
      </c>
      <c r="E41" s="5">
        <f t="shared" si="6"/>
        <v>25004.33</v>
      </c>
      <c r="F41" s="5">
        <f t="shared" si="10"/>
        <v>838.5015912328772</v>
      </c>
      <c r="G41" s="5">
        <f t="shared" si="4"/>
        <v>575099.7500000003</v>
      </c>
      <c r="H41" s="21">
        <f t="shared" si="1"/>
        <v>25842.83159123288</v>
      </c>
    </row>
    <row r="42" spans="1:8" ht="17.25" customHeight="1">
      <c r="A42" s="4">
        <f t="shared" si="7"/>
        <v>38</v>
      </c>
      <c r="B42" s="10">
        <v>44500</v>
      </c>
      <c r="C42" s="4">
        <f t="shared" si="8"/>
        <v>2021</v>
      </c>
      <c r="D42" s="5">
        <f t="shared" si="0"/>
        <v>575099.7500000003</v>
      </c>
      <c r="E42" s="5">
        <f t="shared" si="6"/>
        <v>25004.33</v>
      </c>
      <c r="F42" s="5">
        <f t="shared" si="10"/>
        <v>830.349502054795</v>
      </c>
      <c r="G42" s="5">
        <f t="shared" si="4"/>
        <v>550095.4200000004</v>
      </c>
      <c r="H42" s="21">
        <f t="shared" si="1"/>
        <v>25834.679502054798</v>
      </c>
    </row>
    <row r="43" spans="1:8" ht="17.25" customHeight="1">
      <c r="A43" s="4">
        <f t="shared" si="7"/>
        <v>39</v>
      </c>
      <c r="B43" s="10">
        <v>44530</v>
      </c>
      <c r="C43" s="4">
        <f t="shared" si="8"/>
        <v>2021</v>
      </c>
      <c r="D43" s="5">
        <f t="shared" si="0"/>
        <v>550095.4200000004</v>
      </c>
      <c r="E43" s="5">
        <f t="shared" si="6"/>
        <v>25004.33</v>
      </c>
      <c r="F43" s="5">
        <f t="shared" si="10"/>
        <v>768.6264772602746</v>
      </c>
      <c r="G43" s="5">
        <f t="shared" si="4"/>
        <v>525091.0900000004</v>
      </c>
      <c r="H43" s="21">
        <f t="shared" si="1"/>
        <v>25772.956477260275</v>
      </c>
    </row>
    <row r="44" spans="1:8" ht="17.25" customHeight="1">
      <c r="A44" s="4">
        <f t="shared" si="7"/>
        <v>40</v>
      </c>
      <c r="B44" s="10">
        <v>44561</v>
      </c>
      <c r="C44" s="4">
        <f t="shared" si="8"/>
        <v>2021</v>
      </c>
      <c r="D44" s="5">
        <f t="shared" si="0"/>
        <v>525091.0900000004</v>
      </c>
      <c r="E44" s="5">
        <f t="shared" si="6"/>
        <v>25004.33</v>
      </c>
      <c r="F44" s="5">
        <f t="shared" si="10"/>
        <v>758.145217616439</v>
      </c>
      <c r="G44" s="5">
        <f t="shared" si="4"/>
        <v>500086.7600000004</v>
      </c>
      <c r="H44" s="21">
        <f t="shared" si="1"/>
        <v>25762.47521761644</v>
      </c>
    </row>
    <row r="45" spans="1:8" ht="17.25" customHeight="1">
      <c r="A45" s="4">
        <f t="shared" si="7"/>
        <v>41</v>
      </c>
      <c r="B45" s="10">
        <v>44592</v>
      </c>
      <c r="C45" s="4">
        <f t="shared" si="8"/>
        <v>2021</v>
      </c>
      <c r="D45" s="5">
        <f t="shared" si="0"/>
        <v>500086.7600000004</v>
      </c>
      <c r="E45" s="5">
        <f t="shared" si="6"/>
        <v>25004.33</v>
      </c>
      <c r="F45" s="5">
        <f t="shared" si="10"/>
        <v>722.043075397261</v>
      </c>
      <c r="G45" s="5">
        <f t="shared" si="4"/>
        <v>475082.4300000004</v>
      </c>
      <c r="H45" s="21">
        <f t="shared" si="1"/>
        <v>25726.373075397263</v>
      </c>
    </row>
    <row r="46" spans="1:8" ht="17.25" customHeight="1">
      <c r="A46" s="4">
        <f t="shared" si="7"/>
        <v>42</v>
      </c>
      <c r="B46" s="10">
        <v>44620</v>
      </c>
      <c r="C46" s="4">
        <f t="shared" si="8"/>
        <v>2021</v>
      </c>
      <c r="D46" s="5">
        <f t="shared" si="0"/>
        <v>475082.4300000004</v>
      </c>
      <c r="E46" s="5">
        <f t="shared" si="6"/>
        <v>25004.33</v>
      </c>
      <c r="F46" s="5">
        <f t="shared" si="10"/>
        <v>619.5595525479457</v>
      </c>
      <c r="G46" s="5">
        <f t="shared" si="4"/>
        <v>450078.1000000004</v>
      </c>
      <c r="H46" s="21">
        <f t="shared" si="1"/>
        <v>25623.889552547946</v>
      </c>
    </row>
    <row r="47" spans="1:8" ht="17.25" customHeight="1">
      <c r="A47" s="4">
        <f t="shared" si="7"/>
        <v>43</v>
      </c>
      <c r="B47" s="10">
        <v>44651</v>
      </c>
      <c r="C47" s="4">
        <f t="shared" si="8"/>
        <v>2021</v>
      </c>
      <c r="D47" s="5">
        <f t="shared" si="0"/>
        <v>450078.1000000004</v>
      </c>
      <c r="E47" s="5">
        <f t="shared" si="6"/>
        <v>25004.33</v>
      </c>
      <c r="F47" s="5">
        <f t="shared" si="10"/>
        <v>649.8387909589047</v>
      </c>
      <c r="G47" s="5">
        <f t="shared" si="4"/>
        <v>425073.77000000037</v>
      </c>
      <c r="H47" s="21">
        <f t="shared" si="1"/>
        <v>25654.168790958905</v>
      </c>
    </row>
    <row r="48" spans="1:8" ht="17.25" customHeight="1">
      <c r="A48" s="4">
        <f t="shared" si="7"/>
        <v>44</v>
      </c>
      <c r="B48" s="10">
        <v>44681</v>
      </c>
      <c r="C48" s="4">
        <f t="shared" si="8"/>
        <v>2021</v>
      </c>
      <c r="D48" s="5">
        <f t="shared" si="0"/>
        <v>425073.77000000037</v>
      </c>
      <c r="E48" s="5">
        <f t="shared" si="6"/>
        <v>25004.33</v>
      </c>
      <c r="F48" s="5">
        <f t="shared" si="10"/>
        <v>593.9386923287677</v>
      </c>
      <c r="G48" s="5">
        <f t="shared" si="4"/>
        <v>400069.44000000035</v>
      </c>
      <c r="H48" s="21">
        <f t="shared" si="1"/>
        <v>25598.26869232877</v>
      </c>
    </row>
    <row r="49" spans="1:8" ht="17.25" customHeight="1">
      <c r="A49" s="4">
        <f t="shared" si="7"/>
        <v>45</v>
      </c>
      <c r="B49" s="10">
        <v>44712</v>
      </c>
      <c r="C49" s="4">
        <f t="shared" si="8"/>
        <v>2021</v>
      </c>
      <c r="D49" s="5">
        <f t="shared" si="0"/>
        <v>400069.44000000035</v>
      </c>
      <c r="E49" s="5">
        <f t="shared" si="6"/>
        <v>25004.33</v>
      </c>
      <c r="F49" s="5">
        <f t="shared" si="5"/>
        <v>577.6345065205486</v>
      </c>
      <c r="G49" s="5">
        <f t="shared" si="4"/>
        <v>375065.11000000034</v>
      </c>
      <c r="H49" s="21">
        <f t="shared" si="1"/>
        <v>25581.96450652055</v>
      </c>
    </row>
    <row r="50" spans="1:8" ht="17.25" customHeight="1">
      <c r="A50" s="4">
        <f t="shared" si="7"/>
        <v>46</v>
      </c>
      <c r="B50" s="10">
        <v>44742</v>
      </c>
      <c r="C50" s="4">
        <f t="shared" si="8"/>
        <v>2021</v>
      </c>
      <c r="D50" s="5">
        <f t="shared" si="0"/>
        <v>375065.11000000034</v>
      </c>
      <c r="E50" s="5">
        <f t="shared" si="6"/>
        <v>25004.33</v>
      </c>
      <c r="F50" s="5">
        <f t="shared" si="5"/>
        <v>524.0635783561648</v>
      </c>
      <c r="G50" s="5">
        <f t="shared" si="4"/>
        <v>350060.7800000003</v>
      </c>
      <c r="H50" s="21">
        <f t="shared" si="1"/>
        <v>25528.39357835617</v>
      </c>
    </row>
    <row r="51" spans="1:8" ht="17.25" customHeight="1">
      <c r="A51" s="4">
        <f t="shared" si="7"/>
        <v>47</v>
      </c>
      <c r="B51" s="10">
        <v>44773</v>
      </c>
      <c r="C51" s="4">
        <f t="shared" si="8"/>
        <v>2021</v>
      </c>
      <c r="D51" s="5">
        <f t="shared" si="0"/>
        <v>350060.7800000003</v>
      </c>
      <c r="E51" s="5">
        <f t="shared" si="6"/>
        <v>25004.33</v>
      </c>
      <c r="F51" s="5">
        <f t="shared" si="5"/>
        <v>505.4302220821922</v>
      </c>
      <c r="G51" s="5">
        <f t="shared" si="4"/>
        <v>325056.4500000003</v>
      </c>
      <c r="H51" s="21">
        <f t="shared" si="1"/>
        <v>25509.760222082194</v>
      </c>
    </row>
    <row r="52" spans="1:8" ht="17.25" customHeight="1">
      <c r="A52" s="4">
        <f t="shared" si="7"/>
        <v>48</v>
      </c>
      <c r="B52" s="10">
        <v>44804</v>
      </c>
      <c r="C52" s="4">
        <v>2022</v>
      </c>
      <c r="D52" s="5">
        <f t="shared" si="0"/>
        <v>325056.4500000003</v>
      </c>
      <c r="E52" s="5">
        <f t="shared" si="6"/>
        <v>25004.33</v>
      </c>
      <c r="F52" s="5">
        <f t="shared" si="5"/>
        <v>469.3280798630141</v>
      </c>
      <c r="G52" s="5">
        <f t="shared" si="4"/>
        <v>300052.1200000003</v>
      </c>
      <c r="H52" s="21">
        <f t="shared" si="1"/>
        <v>25473.658079863017</v>
      </c>
    </row>
    <row r="53" spans="1:8" ht="17.25" customHeight="1">
      <c r="A53" s="4">
        <f t="shared" si="7"/>
        <v>49</v>
      </c>
      <c r="B53" s="10">
        <v>44834</v>
      </c>
      <c r="C53" s="4">
        <f aca="true" t="shared" si="11" ref="C53:C63">IF(B52=12,C52+1,C52)</f>
        <v>2022</v>
      </c>
      <c r="D53" s="5">
        <f t="shared" si="0"/>
        <v>300052.1200000003</v>
      </c>
      <c r="E53" s="5">
        <f t="shared" si="6"/>
        <v>25004.33</v>
      </c>
      <c r="F53" s="5">
        <f t="shared" si="5"/>
        <v>419.25090739726073</v>
      </c>
      <c r="G53" s="5">
        <f t="shared" si="4"/>
        <v>275047.79000000027</v>
      </c>
      <c r="H53" s="21">
        <f t="shared" si="1"/>
        <v>25423.580907397263</v>
      </c>
    </row>
    <row r="54" spans="1:8" ht="17.25" customHeight="1">
      <c r="A54" s="4">
        <f t="shared" si="7"/>
        <v>50</v>
      </c>
      <c r="B54" s="10">
        <v>44865</v>
      </c>
      <c r="C54" s="4">
        <f t="shared" si="11"/>
        <v>2022</v>
      </c>
      <c r="D54" s="5">
        <f t="shared" si="0"/>
        <v>275047.79000000027</v>
      </c>
      <c r="E54" s="5">
        <f t="shared" si="6"/>
        <v>25004.33</v>
      </c>
      <c r="F54" s="5">
        <f t="shared" si="5"/>
        <v>397.12379542465794</v>
      </c>
      <c r="G54" s="5">
        <f t="shared" si="4"/>
        <v>250043.46000000025</v>
      </c>
      <c r="H54" s="21">
        <f t="shared" si="1"/>
        <v>25401.45379542466</v>
      </c>
    </row>
    <row r="55" spans="1:8" ht="17.25" customHeight="1">
      <c r="A55" s="4">
        <f t="shared" si="7"/>
        <v>51</v>
      </c>
      <c r="B55" s="10">
        <v>44895</v>
      </c>
      <c r="C55" s="4">
        <f t="shared" si="11"/>
        <v>2022</v>
      </c>
      <c r="D55" s="5">
        <f t="shared" si="0"/>
        <v>250043.46000000025</v>
      </c>
      <c r="E55" s="5">
        <f t="shared" si="6"/>
        <v>25004.33</v>
      </c>
      <c r="F55" s="5">
        <f t="shared" si="5"/>
        <v>349.3757934246579</v>
      </c>
      <c r="G55" s="5">
        <f t="shared" si="4"/>
        <v>225039.13000000024</v>
      </c>
      <c r="H55" s="21">
        <f t="shared" si="1"/>
        <v>25353.70579342466</v>
      </c>
    </row>
    <row r="56" spans="1:8" ht="17.25" customHeight="1">
      <c r="A56" s="4">
        <f t="shared" si="7"/>
        <v>52</v>
      </c>
      <c r="B56" s="10">
        <v>44926</v>
      </c>
      <c r="C56" s="4">
        <f t="shared" si="11"/>
        <v>2022</v>
      </c>
      <c r="D56" s="5">
        <f t="shared" si="0"/>
        <v>225039.13000000024</v>
      </c>
      <c r="E56" s="5">
        <f t="shared" si="6"/>
        <v>25004.33</v>
      </c>
      <c r="F56" s="5">
        <f t="shared" si="5"/>
        <v>324.91951098630176</v>
      </c>
      <c r="G56" s="5">
        <f t="shared" si="4"/>
        <v>200034.80000000022</v>
      </c>
      <c r="H56" s="21">
        <f t="shared" si="1"/>
        <v>25329.249510986305</v>
      </c>
    </row>
    <row r="57" spans="1:8" ht="17.25" customHeight="1">
      <c r="A57" s="4">
        <f t="shared" si="7"/>
        <v>53</v>
      </c>
      <c r="B57" s="10">
        <v>44957</v>
      </c>
      <c r="C57" s="4">
        <f t="shared" si="11"/>
        <v>2022</v>
      </c>
      <c r="D57" s="5">
        <f t="shared" si="0"/>
        <v>200034.80000000022</v>
      </c>
      <c r="E57" s="5">
        <f t="shared" si="6"/>
        <v>25004.33</v>
      </c>
      <c r="F57" s="5">
        <f t="shared" si="5"/>
        <v>288.81736876712364</v>
      </c>
      <c r="G57" s="5">
        <f t="shared" si="4"/>
        <v>175030.4700000002</v>
      </c>
      <c r="H57" s="21">
        <f t="shared" si="1"/>
        <v>25293.147368767124</v>
      </c>
    </row>
    <row r="58" spans="1:8" ht="17.25" customHeight="1">
      <c r="A58" s="4">
        <f t="shared" si="7"/>
        <v>54</v>
      </c>
      <c r="B58" s="10">
        <v>44985</v>
      </c>
      <c r="C58" s="4">
        <f t="shared" si="11"/>
        <v>2022</v>
      </c>
      <c r="D58" s="5">
        <f t="shared" si="0"/>
        <v>175030.4700000002</v>
      </c>
      <c r="E58" s="5">
        <f t="shared" si="6"/>
        <v>25004.33</v>
      </c>
      <c r="F58" s="5">
        <f t="shared" si="5"/>
        <v>228.25891430137017</v>
      </c>
      <c r="G58" s="5">
        <f t="shared" si="4"/>
        <v>150026.1400000002</v>
      </c>
      <c r="H58" s="21">
        <f t="shared" si="1"/>
        <v>25232.58891430137</v>
      </c>
    </row>
    <row r="59" spans="1:8" ht="17.25" customHeight="1">
      <c r="A59" s="4">
        <f t="shared" si="7"/>
        <v>55</v>
      </c>
      <c r="B59" s="10">
        <v>45016</v>
      </c>
      <c r="C59" s="4">
        <f t="shared" si="11"/>
        <v>2022</v>
      </c>
      <c r="D59" s="5">
        <f t="shared" si="0"/>
        <v>150026.1400000002</v>
      </c>
      <c r="E59" s="5">
        <f t="shared" si="6"/>
        <v>25004.33</v>
      </c>
      <c r="F59" s="5">
        <f t="shared" si="5"/>
        <v>216.6130843287674</v>
      </c>
      <c r="G59" s="5">
        <f t="shared" si="4"/>
        <v>125021.81000000019</v>
      </c>
      <c r="H59" s="21">
        <f t="shared" si="1"/>
        <v>25220.94308432877</v>
      </c>
    </row>
    <row r="60" spans="1:8" ht="17.25" customHeight="1">
      <c r="A60" s="4">
        <f t="shared" si="7"/>
        <v>56</v>
      </c>
      <c r="B60" s="10">
        <v>45046</v>
      </c>
      <c r="C60" s="4">
        <f t="shared" si="11"/>
        <v>2022</v>
      </c>
      <c r="D60" s="5">
        <f t="shared" si="0"/>
        <v>125021.81000000019</v>
      </c>
      <c r="E60" s="5">
        <f t="shared" si="6"/>
        <v>25004.33</v>
      </c>
      <c r="F60" s="5">
        <f t="shared" si="5"/>
        <v>174.68800849315096</v>
      </c>
      <c r="G60" s="5">
        <f t="shared" si="4"/>
        <v>100017.48000000019</v>
      </c>
      <c r="H60" s="21">
        <f t="shared" si="1"/>
        <v>25179.018008493153</v>
      </c>
    </row>
    <row r="61" spans="1:8" ht="17.25" customHeight="1">
      <c r="A61" s="4">
        <f t="shared" si="7"/>
        <v>57</v>
      </c>
      <c r="B61" s="10">
        <v>45077</v>
      </c>
      <c r="C61" s="4">
        <f t="shared" si="11"/>
        <v>2022</v>
      </c>
      <c r="D61" s="5">
        <f t="shared" si="0"/>
        <v>100017.48000000019</v>
      </c>
      <c r="E61" s="5">
        <f t="shared" si="6"/>
        <v>25004.33</v>
      </c>
      <c r="F61" s="5">
        <f>D61*(B61-B60)*$G$3/365</f>
        <v>144.40879989041125</v>
      </c>
      <c r="G61" s="5">
        <f t="shared" si="4"/>
        <v>75013.15000000018</v>
      </c>
      <c r="H61" s="21">
        <f t="shared" si="1"/>
        <v>25148.738799890412</v>
      </c>
    </row>
    <row r="62" spans="1:8" ht="17.25" customHeight="1">
      <c r="A62" s="4">
        <f t="shared" si="7"/>
        <v>58</v>
      </c>
      <c r="B62" s="10">
        <v>45107</v>
      </c>
      <c r="C62" s="4">
        <f t="shared" si="11"/>
        <v>2022</v>
      </c>
      <c r="D62" s="5">
        <f t="shared" si="0"/>
        <v>75013.15000000018</v>
      </c>
      <c r="E62" s="5">
        <f t="shared" si="6"/>
        <v>25004.33</v>
      </c>
      <c r="F62" s="5">
        <f>D62*(B62-B61)*$G$3/365</f>
        <v>104.8128945205482</v>
      </c>
      <c r="G62" s="5">
        <f t="shared" si="4"/>
        <v>50008.82000000018</v>
      </c>
      <c r="H62" s="21">
        <f t="shared" si="1"/>
        <v>25109.14289452055</v>
      </c>
    </row>
    <row r="63" spans="1:8" ht="17.25" customHeight="1">
      <c r="A63" s="4">
        <f t="shared" si="7"/>
        <v>59</v>
      </c>
      <c r="B63" s="10">
        <v>45138</v>
      </c>
      <c r="C63" s="4">
        <f t="shared" si="11"/>
        <v>2022</v>
      </c>
      <c r="D63" s="5">
        <f t="shared" si="0"/>
        <v>50008.82000000018</v>
      </c>
      <c r="E63" s="5">
        <f t="shared" si="6"/>
        <v>25004.33</v>
      </c>
      <c r="F63" s="5">
        <f>D63*(B63-B62)*$G$3/365</f>
        <v>72.20451545205506</v>
      </c>
      <c r="G63" s="5">
        <f t="shared" si="4"/>
        <v>25004.49000000018</v>
      </c>
      <c r="H63" s="21">
        <f t="shared" si="1"/>
        <v>25076.53451545206</v>
      </c>
    </row>
    <row r="64" spans="1:8" ht="17.25" customHeight="1">
      <c r="A64" s="4">
        <f t="shared" si="7"/>
        <v>60</v>
      </c>
      <c r="B64" s="10">
        <v>45169</v>
      </c>
      <c r="C64" s="4">
        <v>2022</v>
      </c>
      <c r="D64" s="5">
        <f t="shared" si="0"/>
        <v>25004.49000000018</v>
      </c>
      <c r="E64" s="5">
        <v>25004.49</v>
      </c>
      <c r="F64" s="5">
        <f>D64*(B64-B63)*$G$3/365</f>
        <v>36.10237323287697</v>
      </c>
      <c r="G64" s="5">
        <f t="shared" si="4"/>
        <v>1.7826096154749393E-10</v>
      </c>
      <c r="H64" s="21">
        <f t="shared" si="1"/>
        <v>25040.592373232877</v>
      </c>
    </row>
    <row r="65" spans="1:8" ht="17.25" customHeight="1">
      <c r="A65" s="6"/>
      <c r="B65" s="11"/>
      <c r="C65" s="4"/>
      <c r="D65" s="7" t="s">
        <v>10</v>
      </c>
      <c r="E65" s="8">
        <f>SUM(E5:E64)</f>
        <v>1200207.9999999998</v>
      </c>
      <c r="F65" s="8">
        <f>SUM(F5:F64)</f>
        <v>61989.21502699118</v>
      </c>
      <c r="G65" s="8"/>
      <c r="H65" s="22">
        <f>SUM(H5:H64)</f>
        <v>1262197.2150269912</v>
      </c>
    </row>
    <row r="66" spans="1:8" ht="17.25" customHeight="1">
      <c r="A66" s="6"/>
      <c r="B66" s="11"/>
      <c r="C66" s="6"/>
      <c r="D66" s="15"/>
      <c r="E66" s="15"/>
      <c r="F66" s="15"/>
      <c r="G66" s="15"/>
      <c r="H66" s="23"/>
    </row>
    <row r="67" spans="2:8" ht="17.25" customHeight="1">
      <c r="B67" s="31" t="s">
        <v>13</v>
      </c>
      <c r="C67" s="31"/>
      <c r="D67" s="32"/>
      <c r="E67" s="21">
        <v>1200208</v>
      </c>
      <c r="F67" s="25" t="s">
        <v>9</v>
      </c>
      <c r="H67" s="24"/>
    </row>
    <row r="68" spans="4:5" ht="17.25" customHeight="1">
      <c r="D68" s="13" t="s">
        <v>14</v>
      </c>
      <c r="E68" s="16">
        <v>0.017</v>
      </c>
    </row>
    <row r="69" spans="4:7" ht="17.25" customHeight="1">
      <c r="D69" s="4" t="s">
        <v>8</v>
      </c>
      <c r="E69" s="17"/>
      <c r="F69" s="37" t="s">
        <v>18</v>
      </c>
      <c r="G69" s="38"/>
    </row>
    <row r="70" spans="4:5" ht="18.75" customHeight="1">
      <c r="D70" s="18" t="s">
        <v>12</v>
      </c>
      <c r="E70" s="14">
        <f>E68+E69</f>
        <v>0.017</v>
      </c>
    </row>
    <row r="71" ht="17.25" customHeight="1"/>
    <row r="73" ht="17.25" customHeight="1"/>
    <row r="74" ht="17.25" customHeight="1"/>
  </sheetData>
  <sheetProtection/>
  <mergeCells count="4">
    <mergeCell ref="A1:G1"/>
    <mergeCell ref="B67:D67"/>
    <mergeCell ref="A2:G2"/>
    <mergeCell ref="F69:G69"/>
  </mergeCells>
  <printOptions/>
  <pageMargins left="0.3937007874015748" right="0.3937007874015748" top="0.682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&amp;LNr sprawy: 28/ZP/2018&amp;RZałącznik nr 3A   do SIWZ
</oddHeader>
    <oddFooter>&amp;R____________________________________Podpis i pieczęć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Bogdanowicz</dc:creator>
  <cp:keywords/>
  <dc:description/>
  <cp:lastModifiedBy>a.horodecka</cp:lastModifiedBy>
  <cp:lastPrinted>2018-07-18T07:11:26Z</cp:lastPrinted>
  <dcterms:created xsi:type="dcterms:W3CDTF">2014-12-12T10:22:21Z</dcterms:created>
  <dcterms:modified xsi:type="dcterms:W3CDTF">2018-07-18T07:11:28Z</dcterms:modified>
  <cp:category/>
  <cp:version/>
  <cp:contentType/>
  <cp:contentStatus/>
</cp:coreProperties>
</file>